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NIT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<sst xmlns="http://schemas.openxmlformats.org/spreadsheetml/2006/main" count="66" uniqueCount="45">
  <si>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ANNEXURE</t>
  </si>
  <si>
    <t>Tender No.</t>
  </si>
  <si>
    <t>Item / Nature of work</t>
  </si>
  <si>
    <t>Mode of Tender Enquiry</t>
  </si>
  <si>
    <t>Date of publication of NIT</t>
  </si>
  <si>
    <t>Type of bidding (single / two bid system)</t>
  </si>
  <si>
    <t>Last date of receipt of tender</t>
  </si>
  <si>
    <t>Whether contract awarded to lowest tenderer / evaluated L1</t>
  </si>
  <si>
    <t>Contract No. &amp; Date</t>
  </si>
  <si>
    <t>Name of Contractor</t>
  </si>
  <si>
    <t xml:space="preserve">Value of Contract </t>
  </si>
  <si>
    <t>Scheduled date of completion of supplies</t>
  </si>
  <si>
    <t>No. of tenders recd.</t>
  </si>
  <si>
    <t>Nos. and names of parties not qualified after technical evaluation</t>
  </si>
  <si>
    <t>Nos. and names of parties qualified after technical evaluation</t>
  </si>
  <si>
    <t>TWO BID</t>
  </si>
  <si>
    <t xml:space="preserve">     57
</t>
  </si>
  <si>
    <t xml:space="preserve">     50
</t>
  </si>
  <si>
    <t>M/s Nirmaan</t>
  </si>
  <si>
    <t xml:space="preserve">M/s Pewturmann 
</t>
  </si>
  <si>
    <t xml:space="preserve">Rs. 5,76,386.06
</t>
  </si>
  <si>
    <t>FIMD / Khargaon / IF-1/ 2845 / 2012-13, dated-                                      February 14, 2013</t>
  </si>
  <si>
    <t>FIMD / Karadiya / IF-1/ 2893 / 2012-13,dated-                                        February 22, 2013</t>
  </si>
  <si>
    <t>FIMD / Navavadaj / IF-1/ 2931 / 2012-13                                     February 28, 2013</t>
  </si>
  <si>
    <t xml:space="preserve">     37
</t>
  </si>
  <si>
    <t xml:space="preserve">     14
</t>
  </si>
  <si>
    <t>M/s The Firm design Solutions</t>
  </si>
  <si>
    <t>Details of contracts concluded during the Month February  2013 for the works which NIT were issued in Web Site/News Paper/Indian Trade Journal.</t>
  </si>
  <si>
    <t>News paper &amp; WEBSITE</t>
  </si>
  <si>
    <t>YES</t>
  </si>
  <si>
    <t>Rs.5,32,083/-</t>
  </si>
  <si>
    <t>March 17,2013</t>
  </si>
  <si>
    <t>FIMD / Targaon/ IF -1/2012-13 dated 15/02/2013</t>
  </si>
  <si>
    <t>March 16,2013</t>
  </si>
  <si>
    <t>INTERIOR FURNISHING  WORKS FOR BRANCHES / OFFICES IN MAHARASHTRA &amp;  GOA STATES  IN WEST ZONE</t>
  </si>
  <si>
    <t>INTERIOR FURNISHING WORKS FOR  BRANCHES / OFFICES IN MADHYA PRADESH STATE IN WEST ZONE</t>
  </si>
  <si>
    <t>INTERIOR FURNISHING  &amp; ELECTRICAL WORKS FOR BRANCHES / OFFICES MADHYA PRADESH STATE IN WEST ZONE</t>
  </si>
  <si>
    <t>March 24,2013</t>
  </si>
  <si>
    <t>INTERIOR FURNISHING WORKS  FOR BRANCHES / OFFICES IN GUJARAT STATE IN WEST ZONE</t>
  </si>
  <si>
    <t>March 30,2013</t>
  </si>
  <si>
    <t xml:space="preserve">ELECTRICAL WORKS FOR WEST I&amp; WEST II ZONES  </t>
  </si>
  <si>
    <t>FIMD / Targaon/Electrical -1/2012-13 dated 15/02/2013</t>
  </si>
  <si>
    <t>Rs.3,77,343/-</t>
  </si>
  <si>
    <t>FIMD</t>
  </si>
  <si>
    <t>NIL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</si>
</sst>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.00;[Red]&quot;Rs.&quot;\ \-#,##0.00"/>
    <numFmt numFmtId="165" formatCode="mmmm\ d\,\ yyyy"/>
    <numFmt numFmtId="166" formatCode="[$-409]dddd\,\ mmmm\ dd\,\ 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b/>
      <u val="single"/>
      <sz val="12"/>
      <color indexed="56"/>
      <name val="Arial"/>
      <family val="2"/>
    </font>
    <font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65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165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165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right" vertical="top"/>
    </xf>
    <xf numFmtId="0" fontId="5" fillId="2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5" fillId="24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60" zoomScalePageLayoutView="0" workbookViewId="0" topLeftCell="A1">
      <selection activeCell="A1" sqref="A1:N13"/>
    </sheetView>
  </sheetViews>
  <sheetFormatPr defaultColWidth="9.140625" defaultRowHeight="12.75"/>
  <cols>
    <col min="1" max="1" width="5.421875" style="0" customWidth="1"/>
    <col min="2" max="2" width="19.7109375" style="0" customWidth="1"/>
    <col min="3" max="3" width="12.00390625" style="0" customWidth="1"/>
    <col min="4" max="4" width="18.28125" style="0" customWidth="1"/>
    <col min="5" max="5" width="10.00390625" style="0" customWidth="1"/>
    <col min="6" max="6" width="16.28125" style="0" customWidth="1"/>
    <col min="7" max="7" width="8.57421875" style="0" customWidth="1"/>
    <col min="8" max="8" width="12.57421875" style="0" customWidth="1"/>
    <col min="9" max="9" width="9.421875" style="0" customWidth="1"/>
    <col min="10" max="10" width="14.8515625" style="0" customWidth="1"/>
    <col min="11" max="11" width="17.7109375" style="0" customWidth="1"/>
    <col min="12" max="12" width="11.7109375" style="0" customWidth="1"/>
    <col min="13" max="13" width="15.28125" style="0" customWidth="1"/>
    <col min="14" max="14" width="16.00390625" style="0" customWidth="1"/>
  </cols>
  <sheetData>
    <row r="1" spans="1:14" ht="15.75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 customHeight="1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98.25" customHeigh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12</v>
      </c>
      <c r="H5" s="5" t="s">
        <v>14</v>
      </c>
      <c r="I5" s="5" t="s">
        <v>13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</row>
    <row r="6" spans="1:14" s="1" customFormat="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</row>
    <row r="7" spans="1:14" s="3" customFormat="1" ht="102">
      <c r="A7" s="7">
        <v>1</v>
      </c>
      <c r="B7" s="2" t="s">
        <v>34</v>
      </c>
      <c r="C7" s="11" t="s">
        <v>28</v>
      </c>
      <c r="D7" s="8">
        <v>41080</v>
      </c>
      <c r="E7" s="9" t="s">
        <v>15</v>
      </c>
      <c r="F7" s="10">
        <v>41096</v>
      </c>
      <c r="G7" s="11">
        <v>107</v>
      </c>
      <c r="H7" s="2" t="s">
        <v>16</v>
      </c>
      <c r="I7" s="2" t="s">
        <v>17</v>
      </c>
      <c r="J7" s="26" t="s">
        <v>29</v>
      </c>
      <c r="K7" s="25" t="s">
        <v>32</v>
      </c>
      <c r="L7" s="2" t="s">
        <v>18</v>
      </c>
      <c r="M7" s="27" t="s">
        <v>30</v>
      </c>
      <c r="N7" s="15" t="s">
        <v>31</v>
      </c>
    </row>
    <row r="8" spans="1:14" s="20" customFormat="1" ht="80.25" customHeight="1">
      <c r="A8" s="14">
        <v>2</v>
      </c>
      <c r="B8" s="15" t="s">
        <v>35</v>
      </c>
      <c r="C8" s="11" t="s">
        <v>28</v>
      </c>
      <c r="D8" s="16">
        <v>41080</v>
      </c>
      <c r="E8" s="17" t="s">
        <v>15</v>
      </c>
      <c r="F8" s="18">
        <v>41096</v>
      </c>
      <c r="G8" s="19">
        <v>107</v>
      </c>
      <c r="H8" s="15" t="s">
        <v>16</v>
      </c>
      <c r="I8" s="15" t="s">
        <v>17</v>
      </c>
      <c r="J8" s="28" t="s">
        <v>29</v>
      </c>
      <c r="K8" s="15" t="s">
        <v>21</v>
      </c>
      <c r="L8" s="15" t="s">
        <v>19</v>
      </c>
      <c r="M8" s="19" t="s">
        <v>20</v>
      </c>
      <c r="N8" s="15" t="s">
        <v>33</v>
      </c>
    </row>
    <row r="9" spans="1:14" s="20" customFormat="1" ht="93" customHeight="1">
      <c r="A9" s="14">
        <v>3</v>
      </c>
      <c r="B9" s="15" t="s">
        <v>36</v>
      </c>
      <c r="C9" s="11" t="s">
        <v>28</v>
      </c>
      <c r="D9" s="16">
        <v>41080</v>
      </c>
      <c r="E9" s="17" t="s">
        <v>15</v>
      </c>
      <c r="F9" s="18">
        <v>41096</v>
      </c>
      <c r="G9" s="19">
        <v>107</v>
      </c>
      <c r="H9" s="15" t="s">
        <v>16</v>
      </c>
      <c r="I9" s="15" t="s">
        <v>17</v>
      </c>
      <c r="J9" s="28" t="s">
        <v>29</v>
      </c>
      <c r="K9" s="15" t="s">
        <v>22</v>
      </c>
      <c r="L9" s="15" t="s">
        <v>19</v>
      </c>
      <c r="M9" s="21">
        <v>592976.53</v>
      </c>
      <c r="N9" s="15" t="s">
        <v>37</v>
      </c>
    </row>
    <row r="10" spans="1:14" s="23" customFormat="1" ht="89.25">
      <c r="A10" s="14">
        <v>4</v>
      </c>
      <c r="B10" s="15" t="s">
        <v>38</v>
      </c>
      <c r="C10" s="11" t="s">
        <v>28</v>
      </c>
      <c r="D10" s="16">
        <v>41080</v>
      </c>
      <c r="E10" s="17" t="s">
        <v>15</v>
      </c>
      <c r="F10" s="18">
        <v>41096</v>
      </c>
      <c r="G10" s="19">
        <v>107</v>
      </c>
      <c r="H10" s="15" t="s">
        <v>16</v>
      </c>
      <c r="I10" s="15" t="s">
        <v>17</v>
      </c>
      <c r="J10" s="28" t="s">
        <v>29</v>
      </c>
      <c r="K10" s="15" t="s">
        <v>23</v>
      </c>
      <c r="L10" s="15" t="s">
        <v>18</v>
      </c>
      <c r="M10" s="22">
        <v>792965.45</v>
      </c>
      <c r="N10" s="17" t="s">
        <v>39</v>
      </c>
    </row>
    <row r="11" spans="1:14" s="23" customFormat="1" ht="51">
      <c r="A11" s="14">
        <v>5</v>
      </c>
      <c r="B11" s="13" t="s">
        <v>40</v>
      </c>
      <c r="C11" s="11" t="s">
        <v>28</v>
      </c>
      <c r="D11" s="16">
        <v>41080</v>
      </c>
      <c r="E11" s="17" t="s">
        <v>15</v>
      </c>
      <c r="F11" s="18">
        <v>41096</v>
      </c>
      <c r="G11" s="19">
        <v>51</v>
      </c>
      <c r="H11" s="15" t="s">
        <v>24</v>
      </c>
      <c r="I11" s="15" t="s">
        <v>25</v>
      </c>
      <c r="J11" s="28" t="s">
        <v>29</v>
      </c>
      <c r="K11" s="25" t="s">
        <v>41</v>
      </c>
      <c r="L11" s="15" t="s">
        <v>26</v>
      </c>
      <c r="M11" s="24" t="s">
        <v>42</v>
      </c>
      <c r="N11" s="12" t="s">
        <v>31</v>
      </c>
    </row>
    <row r="12" spans="1:14" ht="255">
      <c r="A12" s="14">
        <v>6</v>
      </c>
      <c r="B12" s="13" t="str">
        <f>UPPER("Photocopier Machine")</f>
        <v>PHOTOCOPIER MACHINE</v>
      </c>
      <c r="C12" s="13" t="str">
        <f>UPPER("Newpaper/Website")</f>
        <v>NEWPAPER/WEBSITE</v>
      </c>
      <c r="D12" s="16">
        <v>41198</v>
      </c>
      <c r="E12" s="11" t="str">
        <f>UPPER("Two Bid
(Technical &amp; Price Bid)")</f>
        <v>TWO BID
(TECHNICAL &amp; PRICE BID)</v>
      </c>
      <c r="F12" s="16">
        <v>41283</v>
      </c>
      <c r="G12" s="31">
        <v>6</v>
      </c>
      <c r="H12" s="13" t="str">
        <f>UPPER("1- Infres Methodex Ltd.
2. HCL Infosystems Ltd
3. Sharp Business Systems (India) Limited
4. Kyocera Document Solutions India Pvt. Ltd
5. Ricoh India Ltd")</f>
        <v>1- INFRES METHODEX LTD.
2. HCL INFOSYSTEMS LTD
3. SHARP BUSINESS SYSTEMS (INDIA) LIMITED
4. KYOCERA DOCUMENT SOLUTIONS INDIA PVT. LTD
5. RICOH INDIA LTD</v>
      </c>
      <c r="I12" s="13" t="str">
        <f>UPPER("1. Canon Pvt Ltd")</f>
        <v>1. CANON PVT LTD</v>
      </c>
      <c r="J12" s="13" t="str">
        <f>UPPER("The contract awarded to L1 and L2  as per L1  rate")</f>
        <v>THE CONTRACT AWARDED TO L1 AND L2  AS PER L1  RATE</v>
      </c>
      <c r="K12" s="13" t="str">
        <f>UPPER("1. FIMD No.     /Photocopier-PAN India / Kyocera/ 2012-13 06-Feb 2013)
2. FIMD No.     /Photocopier-PAN India / HCL/ 2012-13  February 6, 2013
3. FIMD No.     /Photocopier-PAN India / Infres / 2012-13  February 6, 2013")</f>
        <v>1. FIMD NO.     /PHOTOCOPIER-PAN INDIA / KYOCERA/ 2012-13 06-FEB 2013)
2. FIMD NO.     /PHOTOCOPIER-PAN INDIA / HCL/ 2012-13  FEBRUARY 6, 2013
3. FIMD NO.     /PHOTOCOPIER-PAN INDIA / INFRES / 2012-13  FEBRUARY 6, 2013</v>
      </c>
      <c r="L12" s="13" t="str">
        <f>UPPER("1. Kyocera (18-20ppm, 28-30ppm, 40-45ppm)-50%
2.  HCL Technosys (18-20ppm, 28-30ppm, 40-45ppm)-30%
3. Infres Methodex (28-30ppm, 40-45ppm)- 20%")</f>
        <v>1. KYOCERA (18-20PPM, 28-30PPM, 40-45PPM)-50%
2.  HCL TECHNOSYS (18-20PPM, 28-30PPM, 40-45PPM)-30%
3. INFRES METHODEX (28-30PPM, 40-45PPM)- 20%</v>
      </c>
      <c r="M12" s="13" t="str">
        <f>UPPER("Rate Contract @ Rs.48405/-(18-20ppm), Rs.199290/- (28-30ppm) and Rs.246225/- (40-45ppm)
(FSMA Charges per Copy Rs.0.20paise)")</f>
        <v>RATE CONTRACT @ RS.48405/-(18-20PPM), RS.199290/- (28-30PPM) AND RS.246225/- (40-45PPM)
(FSMA CHARGES PER COPY RS.0.20PAISE)</v>
      </c>
      <c r="N12" s="13" t="str">
        <f>UPPER("1 year")</f>
        <v>1 YEAR</v>
      </c>
    </row>
    <row r="13" spans="1:14" ht="165.75">
      <c r="A13" s="14">
        <v>7</v>
      </c>
      <c r="B13" s="13" t="str">
        <f>UPPER("Visual Merchandising Items")</f>
        <v>VISUAL MERCHANDISING ITEMS</v>
      </c>
      <c r="C13" s="13" t="str">
        <f>UPPER("Newpaper/Website")</f>
        <v>NEWPAPER/WEBSITE</v>
      </c>
      <c r="D13" s="16">
        <v>41198</v>
      </c>
      <c r="E13" s="11" t="str">
        <f>UPPER("Two Bid
(Technical &amp; Price Bid)")</f>
        <v>TWO BID
(TECHNICAL &amp; PRICE BID)</v>
      </c>
      <c r="F13" s="16">
        <v>41292</v>
      </c>
      <c r="G13" s="31">
        <v>2</v>
      </c>
      <c r="H13" s="13" t="str">
        <f>UPPER("1. N A Engg
2. Avenue Graphics")</f>
        <v>1. N A ENGG
2. AVENUE GRAPHICS</v>
      </c>
      <c r="I13" s="13" t="s">
        <v>44</v>
      </c>
      <c r="J13" s="13" t="str">
        <f>UPPER("The contract awarded to L1 and L2  as per L1  rate")</f>
        <v>THE CONTRACT AWARDED TO L1 AND L2  AS PER L1  RATE</v>
      </c>
      <c r="K13" s="13" t="str">
        <f>UPPER("1. FIMD No.     /VMs-PAN India /N A Engg/ 2012-13   February 21, 2013 
2. FIMD No.     /VMs-PAN India /Avenue Graphics/ 2012-13   February 21, 2013")</f>
        <v>1. FIMD NO.     /VMS-PAN INDIA /N A ENGG/ 2012-13   FEBRUARY 21, 2013 
2. FIMD NO.     /VMS-PAN INDIA /AVENUE GRAPHICS/ 2012-13   FEBRUARY 21, 2013</v>
      </c>
      <c r="L13" s="13" t="str">
        <f>UPPER("1) N A Engg- Metro/Urban-100% /FI Branches- 40%
2. Avenue Graphics- FI Branches- 60%")</f>
        <v>1) N A ENGG- METRO/URBAN-100% /FI BRANCHES- 40%
2. AVENUE GRAPHICS- FI BRANCHES- 60%</v>
      </c>
      <c r="M13" s="13" t="str">
        <f>UPPER("Rate Contract @ Metro/Urban Branches                  @ Rs.90,487/- and Rural /FI Branches @ Rs.31,404/- ")</f>
        <v>RATE CONTRACT @ METRO/URBAN BRANCHES                  @ RS.90,487/- AND RURAL /FI BRANCHES @ RS.31,404/- </v>
      </c>
      <c r="N13" s="13" t="str">
        <f>UPPER("1 year")</f>
        <v>1 YEAR</v>
      </c>
    </row>
  </sheetData>
  <sheetProtection/>
  <mergeCells count="3">
    <mergeCell ref="A2:N2"/>
    <mergeCell ref="A3:N3"/>
    <mergeCell ref="A1:N1"/>
  </mergeCells>
  <printOptions/>
  <pageMargins left="0.75" right="0.75" top="1" bottom="1" header="0.5" footer="0.5"/>
  <pageSetup horizontalDpi="1200" verticalDpi="12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V.TAWADE</cp:lastModifiedBy>
  <cp:lastPrinted>2013-03-04T11:47:53Z</cp:lastPrinted>
  <dcterms:created xsi:type="dcterms:W3CDTF">2010-01-15T08:56:22Z</dcterms:created>
  <dcterms:modified xsi:type="dcterms:W3CDTF">2013-03-04T11:52:46Z</dcterms:modified>
  <cp:category/>
  <cp:version/>
  <cp:contentType/>
  <cp:contentStatus/>
</cp:coreProperties>
</file>